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8120" windowHeight="11835"/>
  </bookViews>
  <sheets>
    <sheet name="Cuestionario" sheetId="2" r:id="rId1"/>
    <sheet name="Resultados" sheetId="1" r:id="rId2"/>
  </sheets>
  <definedNames>
    <definedName name="_xlnm.Print_Titles" localSheetId="0">Cuestionario!$1:$3</definedName>
  </definedNames>
  <calcPr calcId="144525"/>
</workbook>
</file>

<file path=xl/calcChain.xml><?xml version="1.0" encoding="utf-8"?>
<calcChain xmlns="http://schemas.openxmlformats.org/spreadsheetml/2006/main">
  <c r="Q4" i="1" l="1"/>
  <c r="O15" i="1" l="1"/>
  <c r="O14" i="1"/>
  <c r="O13" i="1"/>
  <c r="O12" i="1"/>
  <c r="O11" i="1"/>
  <c r="O10" i="1"/>
  <c r="O9" i="1"/>
  <c r="O8" i="1"/>
  <c r="O7" i="1"/>
  <c r="O6" i="1"/>
  <c r="P15" i="1"/>
  <c r="P14" i="1"/>
  <c r="P13" i="1"/>
  <c r="P12" i="1"/>
  <c r="P11" i="1"/>
  <c r="P10" i="1"/>
  <c r="P9" i="1"/>
  <c r="P8" i="1"/>
  <c r="P7" i="1"/>
  <c r="P6" i="1"/>
  <c r="Q15" i="1"/>
  <c r="Q14" i="1"/>
  <c r="Q13" i="1"/>
  <c r="Q12" i="1"/>
  <c r="Q11" i="1"/>
  <c r="Q10" i="1"/>
  <c r="Q9" i="1"/>
  <c r="Q8" i="1"/>
  <c r="Q7" i="1"/>
  <c r="Q6" i="1"/>
  <c r="N15" i="1"/>
  <c r="N14" i="1"/>
  <c r="N13" i="1"/>
  <c r="N12" i="1"/>
  <c r="N11" i="1"/>
  <c r="N10" i="1"/>
  <c r="N9" i="1"/>
  <c r="N8" i="1"/>
  <c r="N7" i="1"/>
  <c r="N6" i="1"/>
  <c r="M15" i="1"/>
  <c r="R15" i="1" s="1"/>
  <c r="M14" i="1"/>
  <c r="R14" i="1" s="1"/>
  <c r="M13" i="1"/>
  <c r="R13" i="1" s="1"/>
  <c r="M12" i="1"/>
  <c r="R12" i="1" s="1"/>
  <c r="M11" i="1"/>
  <c r="R11" i="1" s="1"/>
  <c r="M10" i="1"/>
  <c r="R10" i="1" s="1"/>
  <c r="M9" i="1"/>
  <c r="R9" i="1" s="1"/>
  <c r="M8" i="1"/>
  <c r="R8" i="1" s="1"/>
  <c r="M7" i="1"/>
  <c r="R7" i="1" s="1"/>
  <c r="M6" i="1"/>
  <c r="R6" i="1" s="1"/>
  <c r="N4" i="1"/>
  <c r="M4" i="1"/>
  <c r="P4" i="1"/>
  <c r="O4" i="1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R4" i="1" l="1"/>
  <c r="S4" i="1" s="1"/>
  <c r="S15" i="1" s="1"/>
  <c r="T15" i="1" s="1"/>
  <c r="S11" i="1" l="1"/>
  <c r="T11" i="1" s="1"/>
  <c r="S7" i="1"/>
  <c r="T7" i="1" s="1"/>
  <c r="S12" i="1"/>
  <c r="T12" i="1" s="1"/>
  <c r="S8" i="1"/>
  <c r="T8" i="1" s="1"/>
  <c r="S13" i="1"/>
  <c r="T13" i="1" s="1"/>
  <c r="S9" i="1"/>
  <c r="T9" i="1" s="1"/>
  <c r="S14" i="1"/>
  <c r="T14" i="1" s="1"/>
  <c r="S10" i="1"/>
  <c r="T10" i="1" s="1"/>
  <c r="S6" i="1"/>
  <c r="T6" i="1" s="1"/>
  <c r="T16" i="1" l="1"/>
  <c r="T5" i="1" s="1"/>
</calcChain>
</file>

<file path=xl/sharedStrings.xml><?xml version="1.0" encoding="utf-8"?>
<sst xmlns="http://schemas.openxmlformats.org/spreadsheetml/2006/main" count="90" uniqueCount="88">
  <si>
    <t>Afirmaciones personales</t>
  </si>
  <si>
    <t>No</t>
  </si>
  <si>
    <t xml:space="preserve"> Me siento confiado que puedo tener éxito en cualquier actividad que me propongo ejecutar</t>
  </si>
  <si>
    <t xml:space="preserve"> Hago lo que se necesita hacer sin que otros tengan que pedirme que lo haga</t>
  </si>
  <si>
    <t xml:space="preserve"> Insisto varias veces para conseguir que otras personas hagan lo que yo quiero que hagan</t>
  </si>
  <si>
    <t xml:space="preserve"> Soy fiel a las promesas que hago</t>
  </si>
  <si>
    <t xml:space="preserve"> Mi rendimiento en el trabajo es mejor que el de otras personas con las que trabajo</t>
  </si>
  <si>
    <t xml:space="preserve"> Busco el consejo de personas que son especialistas en las ramas en que yo me estoy desempeñando</t>
  </si>
  <si>
    <t xml:space="preserve"> Considero cuidadosamente las ventajas y desventajas que tienen diferentes alternativas para llevar a cabo una tarea</t>
  </si>
  <si>
    <t xml:space="preserve"> Cambio de manera de pensar si otros difieren enérgicamente con mis puntos de vista</t>
  </si>
  <si>
    <t xml:space="preserve"> Me valgo de personas influyentes para alcanzar mis metas</t>
  </si>
  <si>
    <t xml:space="preserve"> El trabajo que rindo es excelente</t>
  </si>
  <si>
    <t xml:space="preserve"> Me aventuro a hacer cosas nuevas y diferentes de lo que he hecho en el pasado</t>
  </si>
  <si>
    <t xml:space="preserve"> Trato diversas formas para superar obstáculos que se interponen al logro de mis metas</t>
  </si>
  <si>
    <t xml:space="preserve"> Mi familia y vida personal son más importantes para mí que las fechas de entrega de trabajo que yo mismo determino</t>
  </si>
  <si>
    <t xml:space="preserve"> Me doy formas para determinar labores en forma rápida, en el trabajo tanto como en el hogar</t>
  </si>
  <si>
    <t xml:space="preserve"> Hago cosas que otras personas consideran arriesgadas</t>
  </si>
  <si>
    <t xml:space="preserve"> Me preocupa tanto alcanzar mis metas semanales como mis metas anuales</t>
  </si>
  <si>
    <t xml:space="preserve"> Me valgo de varias fuentes de información al buscar ayuda para llevar a cabo tareas o proyectos</t>
  </si>
  <si>
    <t xml:space="preserve"> Si no resulta un determinado enfoque para hacer frente a un problema, discurro a otro</t>
  </si>
  <si>
    <t xml:space="preserve"> Me mantengo firme en mis decisiones, aun cuando otras personas me contradigan enérgicamente</t>
  </si>
  <si>
    <t xml:space="preserve"> En ciertas ocasiones he sacado ventaja de otras personas</t>
  </si>
  <si>
    <t xml:space="preserve"> Me esmero en buscar cosas que necesitan hacerse</t>
  </si>
  <si>
    <t xml:space="preserve"> Cuando me enfrento a un problema difícil, invierto gran cantidad de tiempo en encontrar una solución</t>
  </si>
  <si>
    <t xml:space="preserve"> Término mi trabajo a tiempo</t>
  </si>
  <si>
    <t xml:space="preserve"> Me molesta cuando las cosas no se hacen debidamente</t>
  </si>
  <si>
    <t xml:space="preserve"> Prefiero situaciones en las que puedo controlar al máximo el resultado</t>
  </si>
  <si>
    <t xml:space="preserve"> Me gusta pensar sobre el futuro</t>
  </si>
  <si>
    <t xml:space="preserve"> Cuando comienzo una tarea o un proyecto nuevo, recaudo toda la información posible antes de darle curso</t>
  </si>
  <si>
    <t xml:space="preserve"> Planifico un proyecto grande dividiéndolo en tareas de menor envergadura</t>
  </si>
  <si>
    <t xml:space="preserve"> Logro que otros apoyen mis recomendaciones</t>
  </si>
  <si>
    <t xml:space="preserve"> No importa quién sea mi interlocutor, escucho con atención</t>
  </si>
  <si>
    <t xml:space="preserve"> No me involucro en algo nuevo a menos que tenga la certeza que tendré éxito</t>
  </si>
  <si>
    <t xml:space="preserve"> Pienso que es una pérdida de tiempo preocuparme sobre qué haré con mi vida</t>
  </si>
  <si>
    <t xml:space="preserve"> No invierto mucho tiempo en pensar cómo puedo influenciar a otras personas</t>
  </si>
  <si>
    <t xml:space="preserve"> Me resiento cuando no logro lo que quiero</t>
  </si>
  <si>
    <t xml:space="preserve"> Me gustan los desafíos y nuevas oportunidades</t>
  </si>
  <si>
    <t xml:space="preserve"> Cuando algo se interpone en lo que estoy tratando de hacer, persisto en mi cometido</t>
  </si>
  <si>
    <t xml:space="preserve"> Si es necesario, no me importa hacer el trabajo de otros para cumplir con una entrega a tiempo</t>
  </si>
  <si>
    <t xml:space="preserve"> Me molesta cuando pierdo tiempo</t>
  </si>
  <si>
    <t xml:space="preserve"> Tomo en consideración mis posibilidades de éxito o fracaso antes de decidirme a actuar</t>
  </si>
  <si>
    <t xml:space="preserve"> Mientras más específicas sean mis expectativas sobre lo que quiero lograr en la vida, mayores serán mis posibilidades de éxito</t>
  </si>
  <si>
    <t xml:space="preserve"> Tomo acción sin perder tiempo buscando información</t>
  </si>
  <si>
    <t xml:space="preserve"> Trato de tomar en cuenta todos los problemas que puedan presentarse y anticipo lo que haría si se suscitan</t>
  </si>
  <si>
    <t xml:space="preserve"> Cuando estoy desempeñándome en algo difícil o desafiante, me siento confiado en mí triunfo</t>
  </si>
  <si>
    <t xml:space="preserve"> He sufrido fracasos en el pasado</t>
  </si>
  <si>
    <t xml:space="preserve"> Prefiero desempeñar tareas que domino a la perfección y en las que me siento seguro</t>
  </si>
  <si>
    <t xml:space="preserve"> Cuando me enfrento a serias dificultades, rápidamente me desplazo hacia otras actividades</t>
  </si>
  <si>
    <t xml:space="preserve"> Cuando realizo un trabajo para otras personas hago un esfuerzo especial para que queden satisfechas</t>
  </si>
  <si>
    <t xml:space="preserve"> Nunca quedo satisfecho totalmente con la forma en que se hacen las cosas; siempre se puede mejorar</t>
  </si>
  <si>
    <t xml:space="preserve"> Llevo a cabo tareas arriesgadas</t>
  </si>
  <si>
    <t xml:space="preserve"> Cuento con un plan claro de mi vida</t>
  </si>
  <si>
    <t xml:space="preserve"> Cuando elaboro un proyecto para alguien, pregunto mucho para estar seguro que entiendo lo que quieren</t>
  </si>
  <si>
    <t xml:space="preserve"> Me enfrento a problemas a medida que surgen, en vez de perder tiempo tratando de anticiparlos</t>
  </si>
  <si>
    <t xml:space="preserve"> Parar alcanzar mis metas, busco soluciones que beneficien a todos los involucradas en un problema</t>
  </si>
  <si>
    <t xml:space="preserve"> Puedo lograr que personas con firmes convicciones y opiniones cambien de modo de pensar</t>
  </si>
  <si>
    <t xml:space="preserve"> Cuando no sé algo, no reparo en admitirlo</t>
  </si>
  <si>
    <t>Valor</t>
  </si>
  <si>
    <t>Cuestionario: Caracteristicas Emprendedoras Personales (CEPs)</t>
  </si>
  <si>
    <r>
      <t xml:space="preserve">Elaborado por el M.Sc. Luis Leonardo Argueta Mogollón </t>
    </r>
    <r>
      <rPr>
        <b/>
        <sz val="11"/>
        <color theme="5" tint="-0.499984740745262"/>
        <rFont val="Times New Roman"/>
        <family val="1"/>
      </rPr>
      <t>(Profe.luis.orejas@gmail.com y larmogo@gmail.com)</t>
    </r>
  </si>
  <si>
    <t>Frecuencia</t>
  </si>
  <si>
    <t>Competencia Emprendedora Personal CEPs</t>
  </si>
  <si>
    <t>Valor 1</t>
  </si>
  <si>
    <t>Valor 2</t>
  </si>
  <si>
    <t>Valor 3</t>
  </si>
  <si>
    <t>Valor 4</t>
  </si>
  <si>
    <t>Valor 5</t>
  </si>
  <si>
    <t>Total Inicial</t>
  </si>
  <si>
    <t>Factor de Corrección</t>
  </si>
  <si>
    <t>CEP-1: Buscar Oportunidades y Tener Iniciativa</t>
  </si>
  <si>
    <t>CEP-2: Ser persistente</t>
  </si>
  <si>
    <t>CEP-3: Ser fiel al cumplimiento del contrato de trabajo</t>
  </si>
  <si>
    <t>CEP-4: Exige eficiencia y Calidad</t>
  </si>
  <si>
    <t>Factor</t>
  </si>
  <si>
    <t>Valor a Graficar</t>
  </si>
  <si>
    <t>CEP-5: Correr riesgos</t>
  </si>
  <si>
    <t>CEP-6: Fijar metas</t>
  </si>
  <si>
    <t>CEP-7: Conseguir información</t>
  </si>
  <si>
    <t>CEP-8: Planificar y hacer seguimiento sistemático</t>
  </si>
  <si>
    <t>CEP-9: Ser persuasivo y crear redes de apoyo</t>
  </si>
  <si>
    <t>CEP-10: Tener autoconfianza</t>
  </si>
  <si>
    <t>Nombre:</t>
  </si>
  <si>
    <t>área de debilidades y resto Fortalezas</t>
  </si>
  <si>
    <t>Aquí puede escribir su nombre</t>
  </si>
  <si>
    <r>
      <t xml:space="preserve">Basado en el test disponible y tomado de </t>
    </r>
    <r>
      <rPr>
        <b/>
        <sz val="11"/>
        <color theme="1"/>
        <rFont val="Times New Roman"/>
        <family val="1"/>
      </rPr>
      <t>https://josearzabe.files.wordpress.com/2011/02/ceps.pdf</t>
    </r>
    <r>
      <rPr>
        <sz val="11"/>
        <color theme="1"/>
        <rFont val="Times New Roman"/>
        <family val="1"/>
      </rPr>
      <t xml:space="preserve"> el 03/05/2017. </t>
    </r>
    <r>
      <rPr>
        <b/>
        <sz val="11"/>
        <color theme="1"/>
        <rFont val="Times New Roman"/>
        <family val="1"/>
      </rPr>
      <t>Adaptado por M.Sc. Luis Leonardo Argueta Mogollón para ECC</t>
    </r>
    <r>
      <rPr>
        <sz val="11"/>
        <color theme="1"/>
        <rFont val="Times New Roman"/>
        <family val="1"/>
      </rPr>
      <t>. No hay límite de tiempo, ni respuestas correctas o erróneas.</t>
    </r>
  </si>
  <si>
    <r>
      <rPr>
        <b/>
        <u/>
        <sz val="11"/>
        <color theme="1"/>
        <rFont val="Times New Roman"/>
        <family val="1"/>
      </rPr>
      <t>Instrucciones:</t>
    </r>
    <r>
      <rPr>
        <sz val="11"/>
        <color theme="1"/>
        <rFont val="Times New Roman"/>
        <family val="1"/>
      </rPr>
      <t xml:space="preserve"> Para cada afirmación personal escriba el valor que corresponde según  la frecuencia en que sucede con usted. Basado en el test disponible y tomado de </t>
    </r>
    <r>
      <rPr>
        <b/>
        <sz val="11"/>
        <color theme="1"/>
        <rFont val="Times New Roman"/>
        <family val="1"/>
      </rPr>
      <t>https://josearzabe.files.wordpress.com/2011/02/ceps.pdf</t>
    </r>
    <r>
      <rPr>
        <sz val="11"/>
        <color theme="1"/>
        <rFont val="Times New Roman"/>
        <family val="1"/>
      </rPr>
      <t xml:space="preserve"> el 03/05/2017. </t>
    </r>
    <r>
      <rPr>
        <b/>
        <sz val="11"/>
        <color theme="1"/>
        <rFont val="Times New Roman"/>
        <family val="1"/>
      </rPr>
      <t>Adaptado por M.Sc. Luis Leonardo Argueta Mogollón para ECC</t>
    </r>
    <r>
      <rPr>
        <sz val="11"/>
        <color theme="1"/>
        <rFont val="Times New Roman"/>
        <family val="1"/>
      </rPr>
      <t>. No hay límite de tiempo, ni respuestas correctas o erróneas.</t>
    </r>
  </si>
  <si>
    <r>
      <t xml:space="preserve">Descargar resultados desde </t>
    </r>
    <r>
      <rPr>
        <b/>
        <u/>
        <sz val="10"/>
        <color theme="1"/>
        <rFont val="Times New Roman"/>
        <family val="1"/>
      </rPr>
      <t>www.ecc.edu.gt</t>
    </r>
    <r>
      <rPr>
        <b/>
        <i/>
        <sz val="10"/>
        <color theme="1"/>
        <rFont val="Times New Roman"/>
        <family val="1"/>
      </rPr>
      <t xml:space="preserve"> de clic en </t>
    </r>
    <r>
      <rPr>
        <b/>
        <u/>
        <sz val="10"/>
        <color theme="1"/>
        <rFont val="Times New Roman"/>
        <family val="1"/>
      </rPr>
      <t>empleados,</t>
    </r>
    <r>
      <rPr>
        <b/>
        <i/>
        <sz val="10"/>
        <color theme="1"/>
        <rFont val="Times New Roman"/>
        <family val="1"/>
      </rPr>
      <t xml:space="preserve"> clic en </t>
    </r>
    <r>
      <rPr>
        <b/>
        <i/>
        <u/>
        <sz val="10"/>
        <color theme="1"/>
        <rFont val="Times New Roman"/>
        <family val="1"/>
      </rPr>
      <t>autoconoserse</t>
    </r>
    <r>
      <rPr>
        <b/>
        <i/>
        <sz val="10"/>
        <color theme="1"/>
        <rFont val="Times New Roman"/>
        <family val="1"/>
      </rPr>
      <t xml:space="preserve"> y seleccione el test que usted desea</t>
    </r>
  </si>
  <si>
    <r>
      <t xml:space="preserve">Elaborado por el M.Sc. Luis Leonardo Argueta Mogollón </t>
    </r>
    <r>
      <rPr>
        <b/>
        <sz val="10"/>
        <color theme="5" tint="-0.499984740745262"/>
        <rFont val="Times New Roman"/>
        <family val="1"/>
      </rPr>
      <t>(Profe.luis.orejas@gmail.com y larmogo@gmail.com)</t>
    </r>
    <r>
      <rPr>
        <b/>
        <sz val="10"/>
        <color theme="1"/>
        <rFont val="Times New Roman"/>
        <family val="1"/>
      </rPr>
      <t>. Trace una línea de color rojo que una las puntas de barras café y atraviese las barras azules. Imprima sólo la página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</si>
</sst>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3333"/>
      <name val="Times New Roman"/>
      <family val="1"/>
    </font>
    <font>
      <sz val="11"/>
      <color theme="1"/>
      <name val="Times New Roman"/>
      <family val="1"/>
    </font>
    <font>
      <b/>
      <sz val="11"/>
      <color rgb="FF003333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3333"/>
      <name val="Times New Roman"/>
      <family val="1"/>
    </font>
    <font>
      <b/>
      <sz val="11"/>
      <color theme="5" tint="-0.499984740745262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8" tint="0.39997558519241921"/>
      <name val="Times New Roman"/>
      <family val="1"/>
    </font>
    <font>
      <b/>
      <sz val="12"/>
      <color theme="3"/>
      <name val="Times New Roman"/>
      <family val="1"/>
    </font>
    <font>
      <b/>
      <sz val="14"/>
      <color theme="5" tint="-0.499984740745262"/>
      <name val="Times New Roman"/>
      <family val="1"/>
    </font>
    <font>
      <b/>
      <i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5" tint="-0.49998474074526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0" fontId="5" fillId="4" borderId="0" xfId="0" applyFont="1" applyFill="1"/>
    <xf numFmtId="0" fontId="0" fillId="4" borderId="0" xfId="0" applyFill="1"/>
    <xf numFmtId="0" fontId="0" fillId="0" borderId="0" xfId="0" applyFill="1"/>
    <xf numFmtId="0" fontId="3" fillId="3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justify" vertical="center" wrapText="1"/>
    </xf>
    <xf numFmtId="0" fontId="1" fillId="8" borderId="2" xfId="0" applyFont="1" applyFill="1" applyBorder="1"/>
    <xf numFmtId="0" fontId="8" fillId="0" borderId="2" xfId="0" applyFont="1" applyBorder="1" applyAlignment="1">
      <alignment horizontal="center" vertical="center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7" fillId="8" borderId="2" xfId="0" applyFont="1" applyFill="1" applyBorder="1"/>
    <xf numFmtId="0" fontId="7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9" borderId="2" xfId="0" applyFont="1" applyFill="1" applyBorder="1"/>
    <xf numFmtId="0" fontId="5" fillId="10" borderId="2" xfId="0" applyFont="1" applyFill="1" applyBorder="1" applyAlignment="1">
      <alignment horizontal="center" vertical="center"/>
    </xf>
    <xf numFmtId="0" fontId="0" fillId="10" borderId="0" xfId="0" applyFont="1" applyFill="1"/>
    <xf numFmtId="0" fontId="5" fillId="9" borderId="2" xfId="0" applyFont="1" applyFill="1" applyBorder="1" applyAlignment="1">
      <alignment horizontal="center" vertical="center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15" fillId="13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Perfil</a:t>
            </a:r>
          </a:p>
          <a:p>
            <a:pPr>
              <a:defRPr/>
            </a:pPr>
            <a:r>
              <a:rPr lang="es-GT" sz="1400"/>
              <a:t>Gráfica de Caracteristicas</a:t>
            </a:r>
            <a:r>
              <a:rPr lang="es-GT" sz="1400" baseline="0"/>
              <a:t> Emprendedoras Personales</a:t>
            </a:r>
            <a:endParaRPr lang="es-GT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Resultados!$L$5:$L$16</c:f>
              <c:strCache>
                <c:ptCount val="12"/>
                <c:pt idx="0">
                  <c:v>área de debilidades y resto Fortalezas</c:v>
                </c:pt>
                <c:pt idx="1">
                  <c:v>CEP-1: Buscar Oportunidades y Tener Iniciativa</c:v>
                </c:pt>
                <c:pt idx="2">
                  <c:v>CEP-2: Ser persistente</c:v>
                </c:pt>
                <c:pt idx="3">
                  <c:v>CEP-3: Ser fiel al cumplimiento del contrato de trabajo</c:v>
                </c:pt>
                <c:pt idx="4">
                  <c:v>CEP-4: Exige eficiencia y Calidad</c:v>
                </c:pt>
                <c:pt idx="5">
                  <c:v>CEP-5: Correr riesgos</c:v>
                </c:pt>
                <c:pt idx="6">
                  <c:v>CEP-6: Fijar metas</c:v>
                </c:pt>
                <c:pt idx="7">
                  <c:v>CEP-7: Conseguir información</c:v>
                </c:pt>
                <c:pt idx="8">
                  <c:v>CEP-8: Planificar y hacer seguimiento sistemático</c:v>
                </c:pt>
                <c:pt idx="9">
                  <c:v>CEP-9: Ser persuasivo y crear redes de apoyo</c:v>
                </c:pt>
                <c:pt idx="10">
                  <c:v>CEP-10: Tener autoconfianza</c:v>
                </c:pt>
                <c:pt idx="11">
                  <c:v>área de debilidades y resto Fortalezas</c:v>
                </c:pt>
              </c:strCache>
            </c:strRef>
          </c:cat>
          <c:val>
            <c:numRef>
              <c:f>Resultados!$T$5:$T$16</c:f>
              <c:numCache>
                <c:formatCode>General</c:formatCode>
                <c:ptCount val="12"/>
                <c:pt idx="0">
                  <c:v>17.5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16</c:v>
                </c:pt>
                <c:pt idx="6">
                  <c:v>20</c:v>
                </c:pt>
                <c:pt idx="7">
                  <c:v>18</c:v>
                </c:pt>
                <c:pt idx="8">
                  <c:v>20</c:v>
                </c:pt>
                <c:pt idx="9">
                  <c:v>15</c:v>
                </c:pt>
                <c:pt idx="10">
                  <c:v>19</c:v>
                </c:pt>
                <c:pt idx="11">
                  <c:v>17.5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0390656"/>
        <c:axId val="170392576"/>
      </c:barChart>
      <c:catAx>
        <c:axId val="170390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GT" sz="1100"/>
                  <a:t>Caracteristicas Emprendedoras Personales</a:t>
                </a:r>
              </a:p>
            </c:rich>
          </c:tx>
          <c:layout>
            <c:manualLayout>
              <c:xMode val="edge"/>
              <c:yMode val="edge"/>
              <c:x val="1.5521924718665115E-2"/>
              <c:y val="0.21871450546997057"/>
            </c:manualLayout>
          </c:layout>
          <c:overlay val="0"/>
          <c:spPr>
            <a:solidFill>
              <a:schemeClr val="accent6">
                <a:lumMod val="40000"/>
                <a:lumOff val="60000"/>
              </a:schemeClr>
            </a:solidFill>
          </c:spPr>
        </c:title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1200" b="1">
                <a:solidFill>
                  <a:srgbClr val="002060"/>
                </a:solidFill>
                <a:latin typeface="Times New Roman" pitchFamily="18" charset="0"/>
                <a:cs typeface="Times New Roman" pitchFamily="18" charset="0"/>
              </a:defRPr>
            </a:pPr>
            <a:endParaRPr lang="es-GT"/>
          </a:p>
        </c:txPr>
        <c:crossAx val="170392576"/>
        <c:crosses val="autoZero"/>
        <c:auto val="1"/>
        <c:lblAlgn val="ctr"/>
        <c:lblOffset val="100"/>
        <c:noMultiLvlLbl val="0"/>
      </c:catAx>
      <c:valAx>
        <c:axId val="17039257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GT" sz="1200"/>
                  <a:t>Puntaje</a:t>
                </a:r>
                <a:r>
                  <a:rPr lang="es-GT" sz="1200" baseline="0"/>
                  <a:t> para cada competencia</a:t>
                </a:r>
                <a:endParaRPr lang="es-GT" sz="1200"/>
              </a:p>
            </c:rich>
          </c:tx>
          <c:layout/>
          <c:overlay val="0"/>
          <c:spPr>
            <a:solidFill>
              <a:schemeClr val="accent6">
                <a:lumMod val="40000"/>
                <a:lumOff val="6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crossAx val="170390656"/>
        <c:crosses val="autoZero"/>
        <c:crossBetween val="between"/>
      </c:valAx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30000"/>
      </a:blip>
      <a:srcRect/>
      <a:stretch>
        <a:fillRect l="10000" t="10000" r="52000" b="10000"/>
      </a:stretch>
    </a:blipFill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152400</xdr:rowOff>
    </xdr:from>
    <xdr:to>
      <xdr:col>3</xdr:col>
      <xdr:colOff>733425</xdr:colOff>
      <xdr:row>2</xdr:row>
      <xdr:rowOff>609600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152400"/>
          <a:ext cx="895350" cy="1200150"/>
        </a:xfrm>
        <a:prstGeom prst="rect">
          <a:avLst/>
        </a:prstGeom>
      </xdr:spPr>
    </xdr:pic>
    <xdr:clientData/>
  </xdr:twoCellAnchor>
  <xdr:twoCellAnchor editAs="oneCell">
    <xdr:from>
      <xdr:col>1</xdr:col>
      <xdr:colOff>4219575</xdr:colOff>
      <xdr:row>2</xdr:row>
      <xdr:rowOff>629372</xdr:rowOff>
    </xdr:from>
    <xdr:to>
      <xdr:col>4</xdr:col>
      <xdr:colOff>9525</xdr:colOff>
      <xdr:row>4</xdr:row>
      <xdr:rowOff>17605</xdr:rowOff>
    </xdr:to>
    <xdr:pic>
      <xdr:nvPicPr>
        <xdr:cNvPr id="5" name="4 Imagen" descr="C:\Users\DIRECT~1\AppData\Local\Temp\x10sctmp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372322"/>
          <a:ext cx="4800600" cy="455033"/>
        </a:xfrm>
        <a:prstGeom prst="rect">
          <a:avLst/>
        </a:prstGeom>
        <a:noFill/>
        <a:ln w="28575">
          <a:solidFill>
            <a:schemeClr val="accent3">
              <a:lumMod val="7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114299</xdr:colOff>
      <xdr:row>4</xdr:row>
      <xdr:rowOff>47625</xdr:rowOff>
    </xdr:from>
    <xdr:to>
      <xdr:col>9</xdr:col>
      <xdr:colOff>752474</xdr:colOff>
      <xdr:row>33</xdr:row>
      <xdr:rowOff>47624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752475</xdr:colOff>
      <xdr:row>0</xdr:row>
      <xdr:rowOff>209550</xdr:rowOff>
    </xdr:from>
    <xdr:to>
      <xdr:col>9</xdr:col>
      <xdr:colOff>809625</xdr:colOff>
      <xdr:row>4</xdr:row>
      <xdr:rowOff>104775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209550"/>
          <a:ext cx="89535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4" sqref="C14"/>
    </sheetView>
  </sheetViews>
  <sheetFormatPr baseColWidth="10" defaultRowHeight="15" x14ac:dyDescent="0.25"/>
  <cols>
    <col min="1" max="1" width="3.125" style="1" customWidth="1"/>
    <col min="2" max="2" width="96.625" style="1" customWidth="1"/>
    <col min="3" max="3" width="7" customWidth="1"/>
    <col min="4" max="4" width="14.625" customWidth="1"/>
  </cols>
  <sheetData>
    <row r="1" spans="1:4" ht="24.75" customHeight="1" x14ac:dyDescent="0.25">
      <c r="B1" s="7" t="s">
        <v>58</v>
      </c>
      <c r="C1" s="38"/>
      <c r="D1" s="39"/>
    </row>
    <row r="2" spans="1:4" ht="33.75" customHeight="1" x14ac:dyDescent="0.25">
      <c r="B2" s="8" t="s">
        <v>59</v>
      </c>
      <c r="C2" s="38"/>
      <c r="D2" s="39"/>
    </row>
    <row r="3" spans="1:4" ht="69" customHeight="1" thickBot="1" x14ac:dyDescent="0.3">
      <c r="B3" s="37" t="s">
        <v>85</v>
      </c>
      <c r="C3" s="38"/>
      <c r="D3" s="39"/>
    </row>
    <row r="4" spans="1:4" x14ac:dyDescent="0.25">
      <c r="A4" s="4"/>
      <c r="B4" s="4"/>
      <c r="C4" s="5"/>
      <c r="D4" s="5"/>
    </row>
    <row r="5" spans="1:4" ht="15.75" x14ac:dyDescent="0.2">
      <c r="A5" s="9" t="s">
        <v>1</v>
      </c>
      <c r="B5" s="9" t="s">
        <v>0</v>
      </c>
      <c r="C5" s="14" t="s">
        <v>57</v>
      </c>
      <c r="D5" s="9" t="s">
        <v>60</v>
      </c>
    </row>
    <row r="6" spans="1:4" ht="15.75" x14ac:dyDescent="0.25">
      <c r="A6" s="11">
        <v>1</v>
      </c>
      <c r="B6" s="12" t="s">
        <v>22</v>
      </c>
      <c r="C6" s="15">
        <v>4</v>
      </c>
      <c r="D6" s="13" t="str">
        <f>IF(C6=1,"Nunca",IF(C6=2,"Raras Veces",IF(C6=3,"Algunas veces",IF(C6=4,"Casi Siempre",IF(C6=5,"Siempre","ERROR")))))</f>
        <v>Casi Siempre</v>
      </c>
    </row>
    <row r="7" spans="1:4" ht="15.75" x14ac:dyDescent="0.25">
      <c r="A7" s="2">
        <f>A6+1</f>
        <v>2</v>
      </c>
      <c r="B7" s="3" t="s">
        <v>23</v>
      </c>
      <c r="C7" s="16">
        <v>4</v>
      </c>
      <c r="D7" s="10" t="str">
        <f t="shared" ref="D7:D60" si="0">IF(C7=1,"Nunca",IF(C7=2,"Raras Veces",IF(C7=3,"Algunas veces",IF(C7=4,"Casi Siempre",IF(C7=5,"Siempre","ERROR")))))</f>
        <v>Casi Siempre</v>
      </c>
    </row>
    <row r="8" spans="1:4" ht="15.75" x14ac:dyDescent="0.25">
      <c r="A8" s="11">
        <f t="shared" ref="A8:A60" si="1">A7+1</f>
        <v>3</v>
      </c>
      <c r="B8" s="12" t="s">
        <v>24</v>
      </c>
      <c r="C8" s="15">
        <v>4</v>
      </c>
      <c r="D8" s="13" t="str">
        <f t="shared" si="0"/>
        <v>Casi Siempre</v>
      </c>
    </row>
    <row r="9" spans="1:4" ht="15.75" x14ac:dyDescent="0.25">
      <c r="A9" s="2">
        <f t="shared" si="1"/>
        <v>4</v>
      </c>
      <c r="B9" s="3" t="s">
        <v>25</v>
      </c>
      <c r="C9" s="16">
        <v>5</v>
      </c>
      <c r="D9" s="10" t="str">
        <f t="shared" si="0"/>
        <v>Siempre</v>
      </c>
    </row>
    <row r="10" spans="1:4" ht="15.75" x14ac:dyDescent="0.25">
      <c r="A10" s="11">
        <f t="shared" si="1"/>
        <v>5</v>
      </c>
      <c r="B10" s="12" t="s">
        <v>26</v>
      </c>
      <c r="C10" s="15">
        <v>3</v>
      </c>
      <c r="D10" s="13" t="str">
        <f t="shared" si="0"/>
        <v>Algunas veces</v>
      </c>
    </row>
    <row r="11" spans="1:4" ht="15.75" x14ac:dyDescent="0.25">
      <c r="A11" s="2">
        <f t="shared" si="1"/>
        <v>6</v>
      </c>
      <c r="B11" s="3" t="s">
        <v>27</v>
      </c>
      <c r="C11" s="16">
        <v>4</v>
      </c>
      <c r="D11" s="10" t="str">
        <f t="shared" si="0"/>
        <v>Casi Siempre</v>
      </c>
    </row>
    <row r="12" spans="1:4" ht="15.75" x14ac:dyDescent="0.25">
      <c r="A12" s="11">
        <f t="shared" si="1"/>
        <v>7</v>
      </c>
      <c r="B12" s="12" t="s">
        <v>28</v>
      </c>
      <c r="C12" s="15">
        <v>3</v>
      </c>
      <c r="D12" s="13" t="str">
        <f t="shared" si="0"/>
        <v>Algunas veces</v>
      </c>
    </row>
    <row r="13" spans="1:4" ht="15.75" x14ac:dyDescent="0.25">
      <c r="A13" s="2">
        <f t="shared" si="1"/>
        <v>8</v>
      </c>
      <c r="B13" s="3" t="s">
        <v>29</v>
      </c>
      <c r="C13" s="16">
        <v>5</v>
      </c>
      <c r="D13" s="10" t="str">
        <f t="shared" si="0"/>
        <v>Siempre</v>
      </c>
    </row>
    <row r="14" spans="1:4" ht="15.75" x14ac:dyDescent="0.25">
      <c r="A14" s="11">
        <f t="shared" si="1"/>
        <v>9</v>
      </c>
      <c r="B14" s="12" t="s">
        <v>30</v>
      </c>
      <c r="C14" s="15">
        <v>4</v>
      </c>
      <c r="D14" s="13" t="str">
        <f t="shared" si="0"/>
        <v>Casi Siempre</v>
      </c>
    </row>
    <row r="15" spans="1:4" ht="15.75" x14ac:dyDescent="0.25">
      <c r="A15" s="2">
        <f t="shared" si="1"/>
        <v>10</v>
      </c>
      <c r="B15" s="3" t="s">
        <v>2</v>
      </c>
      <c r="C15" s="16">
        <v>4</v>
      </c>
      <c r="D15" s="10" t="str">
        <f t="shared" si="0"/>
        <v>Casi Siempre</v>
      </c>
    </row>
    <row r="16" spans="1:4" ht="15.75" x14ac:dyDescent="0.25">
      <c r="A16" s="11">
        <f t="shared" si="1"/>
        <v>11</v>
      </c>
      <c r="B16" s="12" t="s">
        <v>31</v>
      </c>
      <c r="C16" s="15">
        <v>3</v>
      </c>
      <c r="D16" s="13" t="str">
        <f t="shared" si="0"/>
        <v>Algunas veces</v>
      </c>
    </row>
    <row r="17" spans="1:4" ht="15.75" x14ac:dyDescent="0.25">
      <c r="A17" s="2">
        <f t="shared" si="1"/>
        <v>12</v>
      </c>
      <c r="B17" s="3" t="s">
        <v>3</v>
      </c>
      <c r="C17" s="16">
        <v>4</v>
      </c>
      <c r="D17" s="10" t="str">
        <f t="shared" si="0"/>
        <v>Casi Siempre</v>
      </c>
    </row>
    <row r="18" spans="1:4" ht="15.75" x14ac:dyDescent="0.25">
      <c r="A18" s="11">
        <f t="shared" si="1"/>
        <v>13</v>
      </c>
      <c r="B18" s="12" t="s">
        <v>4</v>
      </c>
      <c r="C18" s="15">
        <v>3</v>
      </c>
      <c r="D18" s="13" t="str">
        <f t="shared" si="0"/>
        <v>Algunas veces</v>
      </c>
    </row>
    <row r="19" spans="1:4" ht="15.75" x14ac:dyDescent="0.25">
      <c r="A19" s="2">
        <f t="shared" si="1"/>
        <v>14</v>
      </c>
      <c r="B19" s="3" t="s">
        <v>5</v>
      </c>
      <c r="C19" s="16">
        <v>4</v>
      </c>
      <c r="D19" s="10" t="str">
        <f t="shared" si="0"/>
        <v>Casi Siempre</v>
      </c>
    </row>
    <row r="20" spans="1:4" ht="15.75" x14ac:dyDescent="0.25">
      <c r="A20" s="11">
        <f t="shared" si="1"/>
        <v>15</v>
      </c>
      <c r="B20" s="12" t="s">
        <v>6</v>
      </c>
      <c r="C20" s="15">
        <v>4</v>
      </c>
      <c r="D20" s="13" t="str">
        <f t="shared" si="0"/>
        <v>Casi Siempre</v>
      </c>
    </row>
    <row r="21" spans="1:4" ht="15.75" x14ac:dyDescent="0.25">
      <c r="A21" s="2">
        <f t="shared" si="1"/>
        <v>16</v>
      </c>
      <c r="B21" s="3" t="s">
        <v>32</v>
      </c>
      <c r="C21" s="16">
        <v>2</v>
      </c>
      <c r="D21" s="10" t="str">
        <f t="shared" si="0"/>
        <v>Raras Veces</v>
      </c>
    </row>
    <row r="22" spans="1:4" ht="15.75" x14ac:dyDescent="0.25">
      <c r="A22" s="11">
        <f t="shared" si="1"/>
        <v>17</v>
      </c>
      <c r="B22" s="12" t="s">
        <v>33</v>
      </c>
      <c r="C22" s="15">
        <v>1</v>
      </c>
      <c r="D22" s="13" t="str">
        <f t="shared" si="0"/>
        <v>Nunca</v>
      </c>
    </row>
    <row r="23" spans="1:4" ht="15.75" x14ac:dyDescent="0.25">
      <c r="A23" s="2">
        <f t="shared" si="1"/>
        <v>18</v>
      </c>
      <c r="B23" s="3" t="s">
        <v>7</v>
      </c>
      <c r="C23" s="16">
        <v>4</v>
      </c>
      <c r="D23" s="10" t="str">
        <f t="shared" si="0"/>
        <v>Casi Siempre</v>
      </c>
    </row>
    <row r="24" spans="1:4" ht="15.75" x14ac:dyDescent="0.25">
      <c r="A24" s="11">
        <f t="shared" si="1"/>
        <v>19</v>
      </c>
      <c r="B24" s="12" t="s">
        <v>8</v>
      </c>
      <c r="C24" s="15">
        <v>5</v>
      </c>
      <c r="D24" s="13" t="str">
        <f t="shared" si="0"/>
        <v>Siempre</v>
      </c>
    </row>
    <row r="25" spans="1:4" ht="15.75" x14ac:dyDescent="0.25">
      <c r="A25" s="2">
        <f t="shared" si="1"/>
        <v>20</v>
      </c>
      <c r="B25" s="3" t="s">
        <v>34</v>
      </c>
      <c r="C25" s="16">
        <v>3</v>
      </c>
      <c r="D25" s="10" t="str">
        <f t="shared" si="0"/>
        <v>Algunas veces</v>
      </c>
    </row>
    <row r="26" spans="1:4" ht="15.75" x14ac:dyDescent="0.25">
      <c r="A26" s="11">
        <f t="shared" si="1"/>
        <v>21</v>
      </c>
      <c r="B26" s="12" t="s">
        <v>9</v>
      </c>
      <c r="C26" s="15">
        <v>2</v>
      </c>
      <c r="D26" s="13" t="str">
        <f t="shared" si="0"/>
        <v>Raras Veces</v>
      </c>
    </row>
    <row r="27" spans="1:4" ht="15.75" x14ac:dyDescent="0.25">
      <c r="A27" s="2">
        <f t="shared" si="1"/>
        <v>22</v>
      </c>
      <c r="B27" s="3" t="s">
        <v>35</v>
      </c>
      <c r="C27" s="16">
        <v>1</v>
      </c>
      <c r="D27" s="10" t="str">
        <f t="shared" si="0"/>
        <v>Nunca</v>
      </c>
    </row>
    <row r="28" spans="1:4" ht="15.75" x14ac:dyDescent="0.25">
      <c r="A28" s="11">
        <f t="shared" si="1"/>
        <v>23</v>
      </c>
      <c r="B28" s="12" t="s">
        <v>36</v>
      </c>
      <c r="C28" s="15">
        <v>5</v>
      </c>
      <c r="D28" s="13" t="str">
        <f t="shared" si="0"/>
        <v>Siempre</v>
      </c>
    </row>
    <row r="29" spans="1:4" ht="15.75" x14ac:dyDescent="0.25">
      <c r="A29" s="2">
        <f t="shared" si="1"/>
        <v>24</v>
      </c>
      <c r="B29" s="3" t="s">
        <v>37</v>
      </c>
      <c r="C29" s="16">
        <v>4</v>
      </c>
      <c r="D29" s="10" t="str">
        <f t="shared" si="0"/>
        <v>Casi Siempre</v>
      </c>
    </row>
    <row r="30" spans="1:4" ht="15.75" x14ac:dyDescent="0.25">
      <c r="A30" s="11">
        <f t="shared" si="1"/>
        <v>25</v>
      </c>
      <c r="B30" s="12" t="s">
        <v>38</v>
      </c>
      <c r="C30" s="15">
        <v>4</v>
      </c>
      <c r="D30" s="13" t="str">
        <f t="shared" si="0"/>
        <v>Casi Siempre</v>
      </c>
    </row>
    <row r="31" spans="1:4" ht="15.75" x14ac:dyDescent="0.25">
      <c r="A31" s="2">
        <f t="shared" si="1"/>
        <v>26</v>
      </c>
      <c r="B31" s="3" t="s">
        <v>39</v>
      </c>
      <c r="C31" s="16">
        <v>4</v>
      </c>
      <c r="D31" s="10" t="str">
        <f t="shared" si="0"/>
        <v>Casi Siempre</v>
      </c>
    </row>
    <row r="32" spans="1:4" ht="15.75" x14ac:dyDescent="0.25">
      <c r="A32" s="11">
        <f t="shared" si="1"/>
        <v>27</v>
      </c>
      <c r="B32" s="12" t="s">
        <v>40</v>
      </c>
      <c r="C32" s="15">
        <v>3</v>
      </c>
      <c r="D32" s="13" t="str">
        <f t="shared" si="0"/>
        <v>Algunas veces</v>
      </c>
    </row>
    <row r="33" spans="1:4" ht="15.75" x14ac:dyDescent="0.25">
      <c r="A33" s="2">
        <f t="shared" si="1"/>
        <v>28</v>
      </c>
      <c r="B33" s="3" t="s">
        <v>41</v>
      </c>
      <c r="C33" s="16">
        <v>3</v>
      </c>
      <c r="D33" s="10" t="str">
        <f t="shared" si="0"/>
        <v>Algunas veces</v>
      </c>
    </row>
    <row r="34" spans="1:4" ht="15.75" x14ac:dyDescent="0.25">
      <c r="A34" s="11">
        <f t="shared" si="1"/>
        <v>29</v>
      </c>
      <c r="B34" s="12" t="s">
        <v>42</v>
      </c>
      <c r="C34" s="15">
        <v>4</v>
      </c>
      <c r="D34" s="13" t="str">
        <f t="shared" si="0"/>
        <v>Casi Siempre</v>
      </c>
    </row>
    <row r="35" spans="1:4" ht="15.75" x14ac:dyDescent="0.25">
      <c r="A35" s="2">
        <f t="shared" si="1"/>
        <v>30</v>
      </c>
      <c r="B35" s="3" t="s">
        <v>43</v>
      </c>
      <c r="C35" s="16">
        <v>2</v>
      </c>
      <c r="D35" s="10" t="str">
        <f t="shared" si="0"/>
        <v>Raras Veces</v>
      </c>
    </row>
    <row r="36" spans="1:4" ht="15.75" x14ac:dyDescent="0.25">
      <c r="A36" s="11">
        <f t="shared" si="1"/>
        <v>31</v>
      </c>
      <c r="B36" s="12" t="s">
        <v>10</v>
      </c>
      <c r="C36" s="15">
        <v>2</v>
      </c>
      <c r="D36" s="13" t="str">
        <f t="shared" si="0"/>
        <v>Raras Veces</v>
      </c>
    </row>
    <row r="37" spans="1:4" ht="15.75" x14ac:dyDescent="0.25">
      <c r="A37" s="2">
        <f t="shared" si="1"/>
        <v>32</v>
      </c>
      <c r="B37" s="3" t="s">
        <v>44</v>
      </c>
      <c r="C37" s="16">
        <v>4</v>
      </c>
      <c r="D37" s="10" t="str">
        <f t="shared" si="0"/>
        <v>Casi Siempre</v>
      </c>
    </row>
    <row r="38" spans="1:4" ht="15.75" x14ac:dyDescent="0.25">
      <c r="A38" s="11">
        <f t="shared" si="1"/>
        <v>33</v>
      </c>
      <c r="B38" s="12" t="s">
        <v>45</v>
      </c>
      <c r="C38" s="15">
        <v>3</v>
      </c>
      <c r="D38" s="13" t="str">
        <f t="shared" si="0"/>
        <v>Algunas veces</v>
      </c>
    </row>
    <row r="39" spans="1:4" ht="15.75" x14ac:dyDescent="0.25">
      <c r="A39" s="2">
        <f t="shared" si="1"/>
        <v>34</v>
      </c>
      <c r="B39" s="3" t="s">
        <v>46</v>
      </c>
      <c r="C39" s="16">
        <v>3</v>
      </c>
      <c r="D39" s="10" t="str">
        <f t="shared" si="0"/>
        <v>Algunas veces</v>
      </c>
    </row>
    <row r="40" spans="1:4" ht="15.75" x14ac:dyDescent="0.25">
      <c r="A40" s="11">
        <f t="shared" si="1"/>
        <v>35</v>
      </c>
      <c r="B40" s="12" t="s">
        <v>47</v>
      </c>
      <c r="C40" s="15">
        <v>2</v>
      </c>
      <c r="D40" s="13" t="str">
        <f t="shared" si="0"/>
        <v>Raras Veces</v>
      </c>
    </row>
    <row r="41" spans="1:4" ht="15.75" x14ac:dyDescent="0.25">
      <c r="A41" s="2">
        <f t="shared" si="1"/>
        <v>36</v>
      </c>
      <c r="B41" s="3" t="s">
        <v>48</v>
      </c>
      <c r="C41" s="16">
        <v>4</v>
      </c>
      <c r="D41" s="10" t="str">
        <f t="shared" si="0"/>
        <v>Casi Siempre</v>
      </c>
    </row>
    <row r="42" spans="1:4" ht="15.75" x14ac:dyDescent="0.25">
      <c r="A42" s="11">
        <f t="shared" si="1"/>
        <v>37</v>
      </c>
      <c r="B42" s="12" t="s">
        <v>49</v>
      </c>
      <c r="C42" s="15">
        <v>3</v>
      </c>
      <c r="D42" s="13" t="str">
        <f t="shared" si="0"/>
        <v>Algunas veces</v>
      </c>
    </row>
    <row r="43" spans="1:4" ht="15.75" x14ac:dyDescent="0.25">
      <c r="A43" s="2">
        <f t="shared" si="1"/>
        <v>38</v>
      </c>
      <c r="B43" s="3" t="s">
        <v>50</v>
      </c>
      <c r="C43" s="16">
        <v>3</v>
      </c>
      <c r="D43" s="10" t="str">
        <f t="shared" si="0"/>
        <v>Algunas veces</v>
      </c>
    </row>
    <row r="44" spans="1:4" ht="15.75" x14ac:dyDescent="0.25">
      <c r="A44" s="11">
        <f t="shared" si="1"/>
        <v>39</v>
      </c>
      <c r="B44" s="12" t="s">
        <v>51</v>
      </c>
      <c r="C44" s="15">
        <v>4</v>
      </c>
      <c r="D44" s="13" t="str">
        <f t="shared" si="0"/>
        <v>Casi Siempre</v>
      </c>
    </row>
    <row r="45" spans="1:4" ht="15.75" x14ac:dyDescent="0.25">
      <c r="A45" s="2">
        <f t="shared" si="1"/>
        <v>40</v>
      </c>
      <c r="B45" s="3" t="s">
        <v>52</v>
      </c>
      <c r="C45" s="16">
        <v>5</v>
      </c>
      <c r="D45" s="10" t="str">
        <f t="shared" si="0"/>
        <v>Siempre</v>
      </c>
    </row>
    <row r="46" spans="1:4" ht="15.75" x14ac:dyDescent="0.25">
      <c r="A46" s="11">
        <f t="shared" si="1"/>
        <v>41</v>
      </c>
      <c r="B46" s="12" t="s">
        <v>53</v>
      </c>
      <c r="C46" s="15">
        <v>2</v>
      </c>
      <c r="D46" s="13" t="str">
        <f t="shared" si="0"/>
        <v>Raras Veces</v>
      </c>
    </row>
    <row r="47" spans="1:4" ht="15.75" x14ac:dyDescent="0.25">
      <c r="A47" s="2">
        <f t="shared" si="1"/>
        <v>42</v>
      </c>
      <c r="B47" s="3" t="s">
        <v>54</v>
      </c>
      <c r="C47" s="16">
        <v>4</v>
      </c>
      <c r="D47" s="10" t="str">
        <f t="shared" si="0"/>
        <v>Casi Siempre</v>
      </c>
    </row>
    <row r="48" spans="1:4" ht="15.75" x14ac:dyDescent="0.25">
      <c r="A48" s="11">
        <f t="shared" si="1"/>
        <v>43</v>
      </c>
      <c r="B48" s="12" t="s">
        <v>11</v>
      </c>
      <c r="C48" s="15">
        <v>4</v>
      </c>
      <c r="D48" s="13" t="str">
        <f t="shared" si="0"/>
        <v>Casi Siempre</v>
      </c>
    </row>
    <row r="49" spans="1:4" ht="15.75" x14ac:dyDescent="0.25">
      <c r="A49" s="2">
        <f t="shared" si="1"/>
        <v>44</v>
      </c>
      <c r="B49" s="3" t="s">
        <v>21</v>
      </c>
      <c r="C49" s="16">
        <v>2</v>
      </c>
      <c r="D49" s="10" t="str">
        <f t="shared" si="0"/>
        <v>Raras Veces</v>
      </c>
    </row>
    <row r="50" spans="1:4" ht="15.75" x14ac:dyDescent="0.25">
      <c r="A50" s="11">
        <f t="shared" si="1"/>
        <v>45</v>
      </c>
      <c r="B50" s="12" t="s">
        <v>12</v>
      </c>
      <c r="C50" s="15">
        <v>3</v>
      </c>
      <c r="D50" s="13" t="str">
        <f t="shared" si="0"/>
        <v>Algunas veces</v>
      </c>
    </row>
    <row r="51" spans="1:4" ht="15.75" x14ac:dyDescent="0.25">
      <c r="A51" s="2">
        <f t="shared" si="1"/>
        <v>46</v>
      </c>
      <c r="B51" s="3" t="s">
        <v>13</v>
      </c>
      <c r="C51" s="16">
        <v>4</v>
      </c>
      <c r="D51" s="10" t="str">
        <f t="shared" si="0"/>
        <v>Casi Siempre</v>
      </c>
    </row>
    <row r="52" spans="1:4" ht="15.75" x14ac:dyDescent="0.25">
      <c r="A52" s="11">
        <f t="shared" si="1"/>
        <v>47</v>
      </c>
      <c r="B52" s="12" t="s">
        <v>14</v>
      </c>
      <c r="C52" s="15">
        <v>3</v>
      </c>
      <c r="D52" s="13" t="str">
        <f t="shared" si="0"/>
        <v>Algunas veces</v>
      </c>
    </row>
    <row r="53" spans="1:4" ht="15.75" x14ac:dyDescent="0.25">
      <c r="A53" s="2">
        <f t="shared" si="1"/>
        <v>48</v>
      </c>
      <c r="B53" s="3" t="s">
        <v>15</v>
      </c>
      <c r="C53" s="16">
        <v>4</v>
      </c>
      <c r="D53" s="10" t="str">
        <f t="shared" si="0"/>
        <v>Casi Siempre</v>
      </c>
    </row>
    <row r="54" spans="1:4" ht="15.75" x14ac:dyDescent="0.25">
      <c r="A54" s="11">
        <f t="shared" si="1"/>
        <v>49</v>
      </c>
      <c r="B54" s="12" t="s">
        <v>16</v>
      </c>
      <c r="C54" s="15">
        <v>3</v>
      </c>
      <c r="D54" s="13" t="str">
        <f t="shared" si="0"/>
        <v>Algunas veces</v>
      </c>
    </row>
    <row r="55" spans="1:4" ht="15.75" x14ac:dyDescent="0.25">
      <c r="A55" s="2">
        <f t="shared" si="1"/>
        <v>50</v>
      </c>
      <c r="B55" s="3" t="s">
        <v>17</v>
      </c>
      <c r="C55" s="16">
        <v>4</v>
      </c>
      <c r="D55" s="10" t="str">
        <f t="shared" si="0"/>
        <v>Casi Siempre</v>
      </c>
    </row>
    <row r="56" spans="1:4" ht="15.75" x14ac:dyDescent="0.25">
      <c r="A56" s="11">
        <f t="shared" si="1"/>
        <v>51</v>
      </c>
      <c r="B56" s="12" t="s">
        <v>18</v>
      </c>
      <c r="C56" s="15">
        <v>4</v>
      </c>
      <c r="D56" s="13" t="str">
        <f t="shared" si="0"/>
        <v>Casi Siempre</v>
      </c>
    </row>
    <row r="57" spans="1:4" ht="15.75" x14ac:dyDescent="0.25">
      <c r="A57" s="2">
        <f t="shared" si="1"/>
        <v>52</v>
      </c>
      <c r="B57" s="3" t="s">
        <v>19</v>
      </c>
      <c r="C57" s="16">
        <v>4</v>
      </c>
      <c r="D57" s="10" t="str">
        <f t="shared" si="0"/>
        <v>Casi Siempre</v>
      </c>
    </row>
    <row r="58" spans="1:4" ht="15.75" x14ac:dyDescent="0.25">
      <c r="A58" s="11">
        <f t="shared" si="1"/>
        <v>53</v>
      </c>
      <c r="B58" s="12" t="s">
        <v>55</v>
      </c>
      <c r="C58" s="15">
        <v>2</v>
      </c>
      <c r="D58" s="13" t="str">
        <f t="shared" si="0"/>
        <v>Raras Veces</v>
      </c>
    </row>
    <row r="59" spans="1:4" ht="15.75" x14ac:dyDescent="0.25">
      <c r="A59" s="2">
        <f t="shared" si="1"/>
        <v>54</v>
      </c>
      <c r="B59" s="3" t="s">
        <v>20</v>
      </c>
      <c r="C59" s="16">
        <v>3</v>
      </c>
      <c r="D59" s="10" t="str">
        <f t="shared" si="0"/>
        <v>Algunas veces</v>
      </c>
    </row>
    <row r="60" spans="1:4" s="6" customFormat="1" ht="15.75" x14ac:dyDescent="0.25">
      <c r="A60" s="11">
        <f t="shared" si="1"/>
        <v>55</v>
      </c>
      <c r="B60" s="12" t="s">
        <v>56</v>
      </c>
      <c r="C60" s="15">
        <v>4</v>
      </c>
      <c r="D60" s="13" t="str">
        <f t="shared" si="0"/>
        <v>Casi Siempre</v>
      </c>
    </row>
    <row r="62" spans="1:4" x14ac:dyDescent="0.25">
      <c r="B62"/>
    </row>
    <row r="63" spans="1:4" x14ac:dyDescent="0.25">
      <c r="B63"/>
    </row>
    <row r="64" spans="1:4" x14ac:dyDescent="0.25">
      <c r="B64"/>
    </row>
    <row r="65" spans="2:2" x14ac:dyDescent="0.25">
      <c r="B65"/>
    </row>
    <row r="66" spans="2:2" x14ac:dyDescent="0.25">
      <c r="B66"/>
    </row>
  </sheetData>
  <sheetProtection password="DB43" sheet="1" objects="1" scenarios="1" selectLockedCells="1"/>
  <mergeCells count="1">
    <mergeCell ref="C1:D3"/>
  </mergeCells>
  <conditionalFormatting sqref="D6:D60">
    <cfRule type="containsText" dxfId="0" priority="1" operator="containsText" text="ERROR">
      <formula>NOT(ISERROR(SEARCH("ERROR",D6)))</formula>
    </cfRule>
  </conditionalFormatting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>
      <selection activeCell="B3" sqref="B3:H3"/>
    </sheetView>
  </sheetViews>
  <sheetFormatPr baseColWidth="10" defaultRowHeight="14.25" x14ac:dyDescent="0.2"/>
  <cols>
    <col min="11" max="11" width="3.625" customWidth="1"/>
    <col min="12" max="12" width="45.5" customWidth="1"/>
    <col min="13" max="17" width="6.75" bestFit="1" customWidth="1"/>
    <col min="18" max="18" width="7.125" customWidth="1"/>
    <col min="19" max="19" width="6.125" bestFit="1" customWidth="1"/>
    <col min="20" max="20" width="7.375" bestFit="1" customWidth="1"/>
    <col min="21" max="21" width="3.625" customWidth="1"/>
  </cols>
  <sheetData>
    <row r="1" spans="1:20" ht="24.75" customHeight="1" x14ac:dyDescent="0.2">
      <c r="A1" s="41" t="s">
        <v>58</v>
      </c>
      <c r="B1" s="41"/>
      <c r="C1" s="41"/>
      <c r="D1" s="41"/>
      <c r="E1" s="41"/>
      <c r="F1" s="41"/>
      <c r="G1" s="41"/>
      <c r="H1" s="41"/>
      <c r="I1" s="41"/>
      <c r="J1" s="41"/>
    </row>
    <row r="2" spans="1:20" ht="33.75" customHeight="1" x14ac:dyDescent="0.2">
      <c r="A2" s="42" t="s">
        <v>87</v>
      </c>
      <c r="B2" s="42"/>
      <c r="C2" s="42"/>
      <c r="D2" s="42"/>
      <c r="E2" s="42"/>
      <c r="F2" s="42"/>
      <c r="G2" s="42"/>
      <c r="H2" s="42"/>
      <c r="I2" s="42"/>
      <c r="J2" s="36"/>
    </row>
    <row r="3" spans="1:20" ht="28.5" x14ac:dyDescent="0.2">
      <c r="A3" s="28" t="s">
        <v>81</v>
      </c>
      <c r="B3" s="40" t="s">
        <v>83</v>
      </c>
      <c r="C3" s="40"/>
      <c r="D3" s="40"/>
      <c r="E3" s="40"/>
      <c r="F3" s="40"/>
      <c r="G3" s="40"/>
      <c r="H3" s="40"/>
      <c r="L3" s="17" t="s">
        <v>61</v>
      </c>
      <c r="M3" s="18" t="s">
        <v>62</v>
      </c>
      <c r="N3" s="18" t="s">
        <v>63</v>
      </c>
      <c r="O3" s="18" t="s">
        <v>64</v>
      </c>
      <c r="P3" s="18" t="s">
        <v>65</v>
      </c>
      <c r="Q3" s="18" t="s">
        <v>66</v>
      </c>
      <c r="R3" s="17" t="s">
        <v>67</v>
      </c>
      <c r="S3" s="19" t="s">
        <v>73</v>
      </c>
      <c r="T3" s="17" t="s">
        <v>74</v>
      </c>
    </row>
    <row r="4" spans="1:20" ht="15.75" x14ac:dyDescent="0.25">
      <c r="A4" s="46" t="s">
        <v>86</v>
      </c>
      <c r="B4" s="46"/>
      <c r="C4" s="46"/>
      <c r="D4" s="46"/>
      <c r="E4" s="46"/>
      <c r="F4" s="46"/>
      <c r="G4" s="46"/>
      <c r="H4" s="46"/>
      <c r="L4" s="33" t="s">
        <v>68</v>
      </c>
      <c r="M4" s="34">
        <f>Cuestionario!C16</f>
        <v>3</v>
      </c>
      <c r="N4" s="34">
        <f>Cuestionario!C27</f>
        <v>1</v>
      </c>
      <c r="O4" s="34">
        <f>Cuestionario!C38</f>
        <v>3</v>
      </c>
      <c r="P4" s="34">
        <f>Cuestionario!C49</f>
        <v>2</v>
      </c>
      <c r="Q4" s="34">
        <f>Cuestionario!C60</f>
        <v>4</v>
      </c>
      <c r="R4" s="34">
        <f>M4-N4-O4-P4+Q4+18</f>
        <v>19</v>
      </c>
      <c r="S4" s="35">
        <f>IF(R4&lt;=19,0,IF(OR(R4=20,R4=21),3,IF(OR(R4=22,R4=23),5,7)))</f>
        <v>0</v>
      </c>
      <c r="T4" s="21"/>
    </row>
    <row r="5" spans="1:20" ht="15" x14ac:dyDescent="0.25">
      <c r="L5" s="29" t="s">
        <v>82</v>
      </c>
      <c r="M5" s="30"/>
      <c r="N5" s="31"/>
      <c r="O5" s="31"/>
      <c r="P5" s="31"/>
      <c r="Q5" s="31"/>
      <c r="R5" s="31"/>
      <c r="S5" s="31"/>
      <c r="T5" s="32">
        <f>T16</f>
        <v>17.5</v>
      </c>
    </row>
    <row r="6" spans="1:20" ht="15.75" x14ac:dyDescent="0.2">
      <c r="L6" s="22" t="s">
        <v>69</v>
      </c>
      <c r="M6" s="23">
        <f>Cuestionario!C6</f>
        <v>4</v>
      </c>
      <c r="N6" s="23">
        <f>Cuestionario!C17</f>
        <v>4</v>
      </c>
      <c r="O6" s="23">
        <f>Cuestionario!C28</f>
        <v>5</v>
      </c>
      <c r="P6" s="23">
        <f>Cuestionario!C39</f>
        <v>3</v>
      </c>
      <c r="Q6" s="23">
        <f>Cuestionario!C50</f>
        <v>3</v>
      </c>
      <c r="R6" s="23">
        <f>M6+N6+O6-P6+Q6+6</f>
        <v>19</v>
      </c>
      <c r="S6" s="20">
        <f>$S$4</f>
        <v>0</v>
      </c>
      <c r="T6" s="24">
        <f>R6-S6</f>
        <v>19</v>
      </c>
    </row>
    <row r="7" spans="1:20" ht="15.75" x14ac:dyDescent="0.2">
      <c r="L7" s="25" t="s">
        <v>70</v>
      </c>
      <c r="M7" s="26">
        <f>Cuestionario!C7</f>
        <v>4</v>
      </c>
      <c r="N7" s="26">
        <f>Cuestionario!C18</f>
        <v>3</v>
      </c>
      <c r="O7" s="26">
        <f>Cuestionario!C29</f>
        <v>4</v>
      </c>
      <c r="P7" s="26">
        <f>Cuestionario!C40</f>
        <v>2</v>
      </c>
      <c r="Q7" s="26">
        <f>Cuestionario!C51</f>
        <v>4</v>
      </c>
      <c r="R7" s="26">
        <f t="shared" ref="R7:R13" si="0">M7+N7+O7-P7+Q7+6</f>
        <v>19</v>
      </c>
      <c r="S7" s="20">
        <f t="shared" ref="S7:S15" si="1">$S$4</f>
        <v>0</v>
      </c>
      <c r="T7" s="27">
        <f t="shared" ref="T7:T15" si="2">R7-S7</f>
        <v>19</v>
      </c>
    </row>
    <row r="8" spans="1:20" ht="15.75" x14ac:dyDescent="0.2">
      <c r="L8" s="22" t="s">
        <v>71</v>
      </c>
      <c r="M8" s="23">
        <f>Cuestionario!C8</f>
        <v>4</v>
      </c>
      <c r="N8" s="23">
        <f>Cuestionario!C19</f>
        <v>4</v>
      </c>
      <c r="O8" s="23">
        <f>Cuestionario!C30</f>
        <v>4</v>
      </c>
      <c r="P8" s="23">
        <f>Cuestionario!C41</f>
        <v>4</v>
      </c>
      <c r="Q8" s="23">
        <f>Cuestionario!C52</f>
        <v>3</v>
      </c>
      <c r="R8" s="23">
        <f>M8+N8+O8+P8-Q8+6</f>
        <v>19</v>
      </c>
      <c r="S8" s="20">
        <f t="shared" si="1"/>
        <v>0</v>
      </c>
      <c r="T8" s="24">
        <f t="shared" si="2"/>
        <v>19</v>
      </c>
    </row>
    <row r="9" spans="1:20" ht="15.75" x14ac:dyDescent="0.2">
      <c r="L9" s="25" t="s">
        <v>72</v>
      </c>
      <c r="M9" s="26">
        <f>Cuestionario!C9</f>
        <v>5</v>
      </c>
      <c r="N9" s="26">
        <f>Cuestionario!C20</f>
        <v>4</v>
      </c>
      <c r="O9" s="26">
        <f>Cuestionario!C31</f>
        <v>4</v>
      </c>
      <c r="P9" s="26">
        <f>Cuestionario!C42</f>
        <v>3</v>
      </c>
      <c r="Q9" s="26">
        <f>Cuestionario!C53</f>
        <v>4</v>
      </c>
      <c r="R9" s="26">
        <f>M9+N9+O9+P9-Q9+6</f>
        <v>18</v>
      </c>
      <c r="S9" s="20">
        <f t="shared" si="1"/>
        <v>0</v>
      </c>
      <c r="T9" s="27">
        <f t="shared" si="2"/>
        <v>18</v>
      </c>
    </row>
    <row r="10" spans="1:20" ht="15.75" x14ac:dyDescent="0.2">
      <c r="L10" s="22" t="s">
        <v>75</v>
      </c>
      <c r="M10" s="23">
        <f>Cuestionario!C10</f>
        <v>3</v>
      </c>
      <c r="N10" s="23">
        <f>Cuestionario!C21</f>
        <v>2</v>
      </c>
      <c r="O10" s="23">
        <f>Cuestionario!C32</f>
        <v>3</v>
      </c>
      <c r="P10" s="23">
        <f>Cuestionario!C43</f>
        <v>3</v>
      </c>
      <c r="Q10" s="23">
        <f>Cuestionario!C54</f>
        <v>3</v>
      </c>
      <c r="R10" s="23">
        <f>M10-N10+O10+P10+Q10+6</f>
        <v>16</v>
      </c>
      <c r="S10" s="20">
        <f t="shared" si="1"/>
        <v>0</v>
      </c>
      <c r="T10" s="24">
        <f t="shared" si="2"/>
        <v>16</v>
      </c>
    </row>
    <row r="11" spans="1:20" ht="15.75" x14ac:dyDescent="0.2">
      <c r="L11" s="25" t="s">
        <v>76</v>
      </c>
      <c r="M11" s="26">
        <f>Cuestionario!C11</f>
        <v>4</v>
      </c>
      <c r="N11" s="26">
        <f>Cuestionario!C22</f>
        <v>1</v>
      </c>
      <c r="O11" s="26">
        <f>Cuestionario!C33</f>
        <v>3</v>
      </c>
      <c r="P11" s="26">
        <f>Cuestionario!C44</f>
        <v>4</v>
      </c>
      <c r="Q11" s="26">
        <f>Cuestionario!C55</f>
        <v>4</v>
      </c>
      <c r="R11" s="26">
        <f>M11-N11+O11+P11+Q11+6</f>
        <v>20</v>
      </c>
      <c r="S11" s="20">
        <f t="shared" si="1"/>
        <v>0</v>
      </c>
      <c r="T11" s="27">
        <f t="shared" si="2"/>
        <v>20</v>
      </c>
    </row>
    <row r="12" spans="1:20" ht="15.75" x14ac:dyDescent="0.2">
      <c r="L12" s="22" t="s">
        <v>77</v>
      </c>
      <c r="M12" s="23">
        <f>Cuestionario!C12</f>
        <v>3</v>
      </c>
      <c r="N12" s="23">
        <f>Cuestionario!C23</f>
        <v>4</v>
      </c>
      <c r="O12" s="23">
        <f>Cuestionario!C34</f>
        <v>4</v>
      </c>
      <c r="P12" s="23">
        <f>Cuestionario!C45</f>
        <v>5</v>
      </c>
      <c r="Q12" s="23">
        <f>Cuestionario!C56</f>
        <v>4</v>
      </c>
      <c r="R12" s="23">
        <f>M12+N12-O12+P12+Q12+6</f>
        <v>18</v>
      </c>
      <c r="S12" s="20">
        <f t="shared" si="1"/>
        <v>0</v>
      </c>
      <c r="T12" s="24">
        <f t="shared" si="2"/>
        <v>18</v>
      </c>
    </row>
    <row r="13" spans="1:20" ht="15.75" x14ac:dyDescent="0.2">
      <c r="L13" s="25" t="s">
        <v>78</v>
      </c>
      <c r="M13" s="26">
        <f>Cuestionario!C13</f>
        <v>5</v>
      </c>
      <c r="N13" s="26">
        <f>Cuestionario!C24</f>
        <v>5</v>
      </c>
      <c r="O13" s="26">
        <f>Cuestionario!C35</f>
        <v>2</v>
      </c>
      <c r="P13" s="26">
        <f>Cuestionario!C46</f>
        <v>2</v>
      </c>
      <c r="Q13" s="26">
        <f>Cuestionario!C57</f>
        <v>4</v>
      </c>
      <c r="R13" s="26">
        <f t="shared" si="0"/>
        <v>20</v>
      </c>
      <c r="S13" s="20">
        <f t="shared" si="1"/>
        <v>0</v>
      </c>
      <c r="T13" s="27">
        <f t="shared" si="2"/>
        <v>20</v>
      </c>
    </row>
    <row r="14" spans="1:20" ht="15.75" x14ac:dyDescent="0.2">
      <c r="L14" s="22" t="s">
        <v>79</v>
      </c>
      <c r="M14" s="23">
        <f>Cuestionario!C14</f>
        <v>4</v>
      </c>
      <c r="N14" s="23">
        <f>Cuestionario!C25</f>
        <v>3</v>
      </c>
      <c r="O14" s="23">
        <f>Cuestionario!C36</f>
        <v>2</v>
      </c>
      <c r="P14" s="23">
        <f>Cuestionario!C47</f>
        <v>4</v>
      </c>
      <c r="Q14" s="23">
        <f>Cuestionario!C58</f>
        <v>2</v>
      </c>
      <c r="R14" s="23">
        <f>M14-N14+O14+P14+Q14+6</f>
        <v>15</v>
      </c>
      <c r="S14" s="20">
        <f t="shared" si="1"/>
        <v>0</v>
      </c>
      <c r="T14" s="24">
        <f t="shared" si="2"/>
        <v>15</v>
      </c>
    </row>
    <row r="15" spans="1:20" ht="15.75" x14ac:dyDescent="0.2">
      <c r="L15" s="25" t="s">
        <v>80</v>
      </c>
      <c r="M15" s="26">
        <f>Cuestionario!C15</f>
        <v>4</v>
      </c>
      <c r="N15" s="26">
        <f>Cuestionario!C26</f>
        <v>2</v>
      </c>
      <c r="O15" s="26">
        <f>Cuestionario!C37</f>
        <v>4</v>
      </c>
      <c r="P15" s="26">
        <f>Cuestionario!C48</f>
        <v>4</v>
      </c>
      <c r="Q15" s="26">
        <f>Cuestionario!C59</f>
        <v>3</v>
      </c>
      <c r="R15" s="26">
        <f>M15-N15+O15+P15+Q15+6</f>
        <v>19</v>
      </c>
      <c r="S15" s="20">
        <f t="shared" si="1"/>
        <v>0</v>
      </c>
      <c r="T15" s="27">
        <f t="shared" si="2"/>
        <v>19</v>
      </c>
    </row>
    <row r="16" spans="1:20" ht="15" x14ac:dyDescent="0.25">
      <c r="L16" s="29" t="s">
        <v>82</v>
      </c>
      <c r="M16" s="30"/>
      <c r="N16" s="31"/>
      <c r="O16" s="31"/>
      <c r="P16" s="31"/>
      <c r="Q16" s="31"/>
      <c r="R16" s="31"/>
      <c r="S16" s="31"/>
      <c r="T16" s="32">
        <f>(MAX(T6:T15)+MIN(T6:T15))/2</f>
        <v>17.5</v>
      </c>
    </row>
    <row r="34" spans="1:10" ht="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34.5" customHeight="1" x14ac:dyDescent="0.2">
      <c r="A35" s="43" t="s">
        <v>84</v>
      </c>
      <c r="B35" s="44"/>
      <c r="C35" s="44"/>
      <c r="D35" s="44"/>
      <c r="E35" s="44"/>
      <c r="F35" s="44"/>
      <c r="G35" s="44"/>
      <c r="H35" s="44"/>
      <c r="I35" s="44"/>
      <c r="J35" s="45"/>
    </row>
  </sheetData>
  <sheetProtection password="DB43" sheet="1" objects="1" scenarios="1" selectLockedCells="1"/>
  <mergeCells count="5">
    <mergeCell ref="B3:H3"/>
    <mergeCell ref="A1:J1"/>
    <mergeCell ref="A2:I2"/>
    <mergeCell ref="A35:J35"/>
    <mergeCell ref="A4:H4"/>
  </mergeCells>
  <pageMargins left="0.47244094488188981" right="0.47244094488188981" top="0.31496062992125984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Cuestionario</vt:lpstr>
      <vt:lpstr>Resultados</vt:lpstr>
      <vt:lpstr>Cuestionario!Títulos_a_imprimir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DirectorGRAL_PC</dc:creator>
  <cp:lastModifiedBy>DirectorGRAL_PC</cp:lastModifiedBy>
  <cp:lastPrinted>2019-12-25T23:51:05Z</cp:lastPrinted>
  <dcterms:created xsi:type="dcterms:W3CDTF">2019-12-23T15:30:39Z</dcterms:created>
  <dcterms:modified xsi:type="dcterms:W3CDTF">2019-12-26T00:47:48Z</dcterms:modified>
</cp:coreProperties>
</file>